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D1BBC170-44A2-4CDE-92F5-9B296287BEF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<sst xmlns="http://schemas.openxmlformats.org/spreadsheetml/2006/main" count="55" uniqueCount="45">
  <si>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</si>
  <si>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</si>
  <si>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</si>
  <si>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</si>
  <si>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</si>
  <si>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</si>
  <si>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</si>
  <si>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</si>
  <si>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</si>
  <si>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</si>
  <si>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</si>
  <si>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</si>
  <si>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</si>
  <si>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</si>
  <si>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</si>
  <si>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</si>
  <si>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</si>
  <si>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</si>
  <si>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</si>
  <si>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</si>
  <si>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</si>
  <si>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</si>
  <si>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</si>
  <si>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</si>
  <si>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</si>
  <si>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</si>
  <si>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</si>
  <si>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</si>
  <si>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</si>
  <si>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</si>
  <si>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</si>
  <si>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</si>
  <si>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</si>
  <si>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</si>
  <si>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</si>
  <si>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</si>
  <si>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</si>
  <si>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OTEL</t>
  </si>
  <si>
    <t>BAŞAK METAL DEMİR</t>
  </si>
  <si>
    <t>07,12,2023</t>
  </si>
  <si>
    <t>ESDEMİR İNŞAAT</t>
  </si>
  <si>
    <t>BİLKAR PROFİL</t>
  </si>
  <si>
    <t>ÖZGÜVEN PROFİL</t>
  </si>
  <si>
    <t>DOĞU SEFERİ</t>
  </si>
  <si>
    <t>ZAFER FAKI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</si>
</sst>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9" sqref="I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44</v>
      </c>
      <c r="C2" s="40"/>
      <c r="D2" s="2" t="s">
        <v>2</v>
      </c>
      <c r="E2" s="41" t="s">
        <v>43</v>
      </c>
      <c r="F2" s="41"/>
      <c r="G2" s="41"/>
      <c r="H2" s="41"/>
      <c r="I2" s="41"/>
      <c r="J2" s="41"/>
      <c r="K2" s="3" t="s">
        <v>3</v>
      </c>
      <c r="L2" s="4">
        <f ca="1">TODAY()</f>
        <v>45271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38</v>
      </c>
      <c r="B5" s="35"/>
      <c r="C5" s="10" t="s">
        <v>39</v>
      </c>
      <c r="D5" s="11"/>
      <c r="E5" s="12">
        <v>55000</v>
      </c>
      <c r="F5" s="1"/>
      <c r="G5" s="13" t="str">
        <f t="shared" ref="G5" si="0">IF(A5="","",(A5))</f>
        <v>BAŞAK METAL DEMİR</v>
      </c>
      <c r="H5" s="12"/>
      <c r="I5" s="12">
        <v>55000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40</v>
      </c>
      <c r="B6" s="35"/>
      <c r="C6" s="10" t="s">
        <v>39</v>
      </c>
      <c r="D6" s="11"/>
      <c r="E6" s="12">
        <v>17800</v>
      </c>
      <c r="F6" s="1"/>
      <c r="G6" s="13" t="str">
        <f>IF(A6="","",(A6))</f>
        <v>ESDEMİR İNŞAAT</v>
      </c>
      <c r="H6" s="12"/>
      <c r="I6" s="12">
        <v>17800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 t="s">
        <v>41</v>
      </c>
      <c r="B7" s="35"/>
      <c r="C7" s="10" t="s">
        <v>39</v>
      </c>
      <c r="D7" s="11"/>
      <c r="E7" s="12">
        <v>45925</v>
      </c>
      <c r="F7" s="1"/>
      <c r="G7" s="13" t="str">
        <f>IF(A7="","",(A7))</f>
        <v>BİLKAR PROFİL</v>
      </c>
      <c r="H7" s="12"/>
      <c r="I7" s="12">
        <v>20000</v>
      </c>
      <c r="J7" s="12"/>
      <c r="K7" s="12">
        <f t="shared" si="1"/>
        <v>25925</v>
      </c>
      <c r="L7" s="11"/>
      <c r="M7" s="1"/>
      <c r="N7" s="28">
        <v>200</v>
      </c>
      <c r="O7" s="29"/>
      <c r="P7" s="28">
        <v>1</v>
      </c>
      <c r="Q7" s="29"/>
      <c r="R7" s="31">
        <f>N7*P7</f>
        <v>200</v>
      </c>
      <c r="S7" s="1"/>
      <c r="T7" s="1"/>
      <c r="U7" s="1"/>
      <c r="V7" s="1"/>
      <c r="W7" s="1"/>
      <c r="X7" s="1"/>
    </row>
    <row r="8" spans="1:24" x14ac:dyDescent="0.25">
      <c r="A8" s="34" t="s">
        <v>42</v>
      </c>
      <c r="B8" s="35"/>
      <c r="C8" s="10" t="s">
        <v>39</v>
      </c>
      <c r="D8" s="11"/>
      <c r="E8" s="12">
        <v>26920</v>
      </c>
      <c r="F8" s="1"/>
      <c r="G8" s="13" t="str">
        <f t="shared" ref="G8:G19" si="2">IF(A8="","",(A8))</f>
        <v>ÖZGÜVEN PROFİL</v>
      </c>
      <c r="H8" s="12">
        <v>26920</v>
      </c>
      <c r="I8" s="12"/>
      <c r="J8" s="12"/>
      <c r="K8" s="12">
        <f t="shared" si="1"/>
        <v>0</v>
      </c>
      <c r="L8" s="11"/>
      <c r="M8" s="1"/>
      <c r="N8" s="28">
        <v>100</v>
      </c>
      <c r="O8" s="1"/>
      <c r="P8" s="28">
        <v>259</v>
      </c>
      <c r="Q8" s="1"/>
      <c r="R8" s="31">
        <f t="shared" ref="R8:R12" si="3">N8*P8</f>
        <v>25900</v>
      </c>
      <c r="S8" s="1">
        <v>200</v>
      </c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>
        <v>1</v>
      </c>
      <c r="Q10" s="1"/>
      <c r="R10" s="31">
        <f t="shared" si="3"/>
        <v>20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26170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7800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36</v>
      </c>
      <c r="C22" s="33"/>
      <c r="D22" s="17" t="s">
        <v>17</v>
      </c>
      <c r="E22" s="18">
        <f>SUM(E5:E21)</f>
        <v>145645</v>
      </c>
      <c r="F22" s="1"/>
      <c r="G22" s="17" t="s">
        <v>17</v>
      </c>
      <c r="H22" s="18">
        <f>SUM(H5:H21)</f>
        <v>34720</v>
      </c>
      <c r="I22" s="18">
        <f>SUM(I5:I21)</f>
        <v>92800</v>
      </c>
      <c r="J22" s="18">
        <f>SUM(J5:J21)</f>
        <v>0</v>
      </c>
      <c r="K22" s="18">
        <f>SUM(K5:K21)</f>
        <v>25925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362103</v>
      </c>
      <c r="D25" s="19">
        <v>364093</v>
      </c>
      <c r="E25" s="20">
        <f>IF(C25="","",SUM(D25-C25))</f>
        <v>1990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7405</v>
      </c>
      <c r="D26" s="22"/>
      <c r="E26" s="21">
        <f>IF(C26="","",SUM(C26/E25))</f>
        <v>3.721105527638191</v>
      </c>
      <c r="F26" s="1"/>
      <c r="G26" s="11" t="s">
        <v>26</v>
      </c>
      <c r="H26" s="12">
        <v>7405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8550</v>
      </c>
      <c r="D27" s="22"/>
      <c r="E27" s="23">
        <f>SUM(C27/E22)</f>
        <v>5.8704383947269047E-2</v>
      </c>
      <c r="F27" s="1"/>
      <c r="G27" s="11" t="s">
        <v>28</v>
      </c>
      <c r="H27" s="12">
        <v>495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37</v>
      </c>
      <c r="H28" s="12">
        <v>650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29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8550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30</v>
      </c>
      <c r="B36" s="53"/>
      <c r="C36" s="16">
        <f>SUM(H36+C34)</f>
        <v>26170</v>
      </c>
      <c r="D36" s="1"/>
      <c r="E36" s="1"/>
      <c r="F36" s="1"/>
      <c r="G36" s="27" t="s">
        <v>31</v>
      </c>
      <c r="H36" s="16">
        <f>IF(H33="","",SUM(H22-H33))</f>
        <v>26170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44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32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33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34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2023-12-11T05:51:13Z</cp:lastPrinted>
  <dcterms:created xsi:type="dcterms:W3CDTF">2022-08-24T05:29:34Z</dcterms:created>
  <dcterms:modified xsi:type="dcterms:W3CDTF">2023-12-11T12:53:19Z</dcterms:modified>
</cp:coreProperties>
</file>